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4. Заявка участника\"/>
    </mc:Choice>
  </mc:AlternateContent>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<sst xmlns="http://schemas.openxmlformats.org/spreadsheetml/2006/main" count="652" uniqueCount="499">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</sst>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8" fillId="0" borderId="85"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9" fillId="0" borderId="0" xfId="0" applyFont="1" applyBorder="1" applyAlignment="1" applyProtection="1">
      <alignment horizontal="left" vertical="center"/>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49" fontId="8" fillId="0" borderId="0" xfId="0" applyNumberFormat="1" applyFont="1" applyBorder="1" applyAlignment="1">
      <alignment horizontal="left" vertical="center" wrapText="1"/>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1" headerRowDxfId="257" dataDxfId="256" totalsRowDxfId="255">
  <autoFilter ref="B9:D21"/>
  <tableColumns count="3">
    <tableColumn id="1" name="№" totalsRowLabel="Итог" dataDxfId="254"/>
    <tableColumn id="2" name="Показатель" dataDxfId="253" totalsRowDxfId="252"/>
    <tableColumn id="3" name="Значение" dataDxfId="25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6" dataDxfId="84" headerRowBorderDxfId="85" tableBorderDxfId="83" totalsRowBorderDxfId="82">
  <autoFilter ref="B11:P21"/>
  <tableColumns count="15">
    <tableColumn id="1" name="0" dataDxfId="81">
      <calculatedColumnFormula>IF(ISNUMBER(OFFSET(B12,-1,0)), OFFSET(B12,-1,0)+1, 1)</calculatedColumnFormula>
    </tableColumn>
    <tableColumn id="10" name="0.1" dataDxfId="80">
      <calculatedColumnFormula>ОсновнаяИнформация_НаименованиеУчастника</calculatedColumnFormula>
    </tableColumn>
    <tableColumn id="11" name="0.2" dataDxfId="79">
      <calculatedColumnFormula>Оферта_ИНН</calculatedColumnFormula>
    </tableColumn>
    <tableColumn id="2" name="1" dataDxfId="78"/>
    <tableColumn id="3" name="2" dataDxfId="77"/>
    <tableColumn id="4" name="3" dataDxfId="76"/>
    <tableColumn id="14" name="Столбец1" dataDxfId="75"/>
    <tableColumn id="5" name="5" dataDxfId="74"/>
    <tableColumn id="6" name="6" dataDxfId="73"/>
    <tableColumn id="7" name="7" dataDxfId="72"/>
    <tableColumn id="8" name="8" dataDxfId="71"/>
    <tableColumn id="9" name="9" dataDxfId="70"/>
    <tableColumn id="12" name="10" dataDxfId="69"/>
    <tableColumn id="13" name="11" dataDxfId="68"/>
    <tableColumn id="15" name="12" dataDxfId="67"/>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58" dataDxfId="56" headerRowBorderDxfId="57" tableBorderDxfId="55" totalsRowBorderDxfId="54">
  <autoFilter ref="B11:K21"/>
  <tableColumns count="10">
    <tableColumn id="1" name="0" dataDxfId="53">
      <calculatedColumnFormula>IF(ISNUMBER(OFFSET(B12,-1,0)), OFFSET(B12,-1,0)+1,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9" name="6" dataDxfId="45"/>
    <tableColumn id="7" name="7" dataDxfId="4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0" dataDxfId="28" headerRowBorderDxfId="29" tableBorderDxfId="27" totalsRowBorderDxfId="26">
  <autoFilter ref="B13:M23"/>
  <tableColumns count="12">
    <tableColumn id="1" name="0" dataDxfId="25">
      <calculatedColumnFormula>IF(ISNUMBER(OFFSET(B14,-1,0)), OFFSET(B14,-1,0)+1, 1)</calculatedColumnFormula>
    </tableColumn>
    <tableColumn id="10" name="0.1" dataDxfId="24">
      <calculatedColumnFormula>ОсновнаяИнформация_НаименованиеУчастника</calculatedColumnFormula>
    </tableColumn>
    <tableColumn id="11" name="0.2" dataDxfId="23">
      <calculatedColumnFormula>ОсновнаяИнформация_ИННУчастника</calculatedColumnFormula>
    </tableColumn>
    <tableColumn id="2" name="1" dataDxfId="22"/>
    <tableColumn id="3" name="2" dataDxfId="21"/>
    <tableColumn id="4" name="3" dataDxfId="20"/>
    <tableColumn id="5" name="4" dataDxfId="19"/>
    <tableColumn id="6" name="5" dataDxfId="18"/>
    <tableColumn id="12" name="6" dataDxfId="17"/>
    <tableColumn id="13" name="7" dataDxfId="16"/>
    <tableColumn id="7" name="9" dataDxfId="15"/>
    <tableColumn id="8" name="10" dataDxfId="1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0" dataDxfId="9">
  <autoFilter ref="A1:H2"/>
  <tableColumns count="8">
    <tableColumn id="1" name="Наименование участника" dataDxfId="8">
      <calculatedColumnFormula>ОсновнаяИнформация_СокрНаименование</calculatedColumnFormula>
    </tableColumn>
    <tableColumn id="2" name="ИНН" dataDxfId="7">
      <calculatedColumnFormula>ОсновнаяИнформация_ИННУчастника</calculatedColumnFormula>
    </tableColumn>
    <tableColumn id="3" name="КПП" dataDxfId="6">
      <calculatedColumnFormula>ОсновнаяИнформация_КППУчастника</calculatedColumnFormula>
    </tableColumn>
    <tableColumn id="4" name="Город местонахождения" dataDxfId="5">
      <calculatedColumnFormula>ОсновнаяИнформация_МестонахождениеУчастника</calculatedColumnFormula>
    </tableColumn>
    <tableColumn id="5" name="Представитель участника" dataDxfId="4">
      <calculatedColumnFormula>Анкета!D34</calculatedColumnFormula>
    </tableColumn>
    <tableColumn id="6" name="Телефон представителя" dataDxfId="3">
      <calculatedColumnFormula>Анкета!D36</calculatedColumnFormula>
    </tableColumn>
    <tableColumn id="7" name="Эл почта представителя" dataDxfId="2">
      <calculatedColumnFormula>Анкета!D38</calculatedColumnFormula>
    </tableColumn>
    <tableColumn id="8"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19" dataDxfId="218" tableBorderDxfId="217" totalsRowBorderDxfId="216">
  <tableColumns count="1">
    <tableColumn id="1"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2" headerRowCount="0" totalsRowShown="0" headerRowDxfId="190" dataDxfId="189" tableBorderDxfId="188">
  <tableColumns count="5">
    <tableColumn id="1" name="Столбец1" headerRowDxfId="187" dataDxfId="186">
      <calculatedColumnFormula>ROW()-28</calculatedColumnFormula>
    </tableColumn>
    <tableColumn id="2" name="Столбец2" headerRowDxfId="185" dataDxfId="184"/>
    <tableColumn id="3" name="Столбец3" headerRowDxfId="183" dataDxfId="182"/>
    <tableColumn id="4" name="Столбец4" headerRowDxfId="181" dataDxfId="180"/>
    <tableColumn id="5" name="Столбец5" headerRowDxfId="179" dataDxfId="178"/>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tableColumns count="5">
    <tableColumn id="1" name="№" dataDxfId="156"/>
    <tableColumn id="2" name="Требование" dataDxfId="155"/>
    <tableColumn id="3" name="Документы (сведения), подтверждающие соответствие требованию" dataDxfId="154"/>
    <tableColumn id="4" name="Соответствие требованию" dataDxfId="153"/>
    <tableColumn id="5"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2" dataDxfId="140" headerRowBorderDxfId="141" tableBorderDxfId="139" totalsRowBorderDxfId="138">
  <autoFilter ref="B10:K22"/>
  <tableColumns count="10">
    <tableColumn id="1" name="0" dataDxfId="137"/>
    <tableColumn id="2" name="1" dataDxfId="136"/>
    <tableColumn id="3" name="2" dataDxfId="135"/>
    <tableColumn id="4" name="3" dataDxfId="134"/>
    <tableColumn id="8" name="4" dataDxfId="133"/>
    <tableColumn id="7" name="5" dataDxfId="132"/>
    <tableColumn id="9" name="6" dataDxfId="131"/>
    <tableColumn id="5" name="7" dataDxfId="130"/>
    <tableColumn id="6" name="8" dataDxfId="129"/>
    <tableColumn id="10" name="9" dataDxfId="128"/>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tableColumns count="7">
    <tableColumn id="1" name="0" dataDxfId="119">
      <calculatedColumnFormula>IF(ISNUMBER(OFFSET(B11,-1,0)), OFFSET(B11,-1,0)+1, 1)</calculatedColumnFormula>
    </tableColumn>
    <tableColumn id="2" name="1" dataDxfId="118"/>
    <tableColumn id="3" name="2" dataDxfId="117"/>
    <tableColumn id="4" name="3" dataDxfId="116"/>
    <tableColumn id="5" name="4" dataDxfId="115"/>
    <tableColumn id="6" name="5" dataDxfId="114"/>
    <tableColumn id="7" name="6" dataDxfId="11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09" dataDxfId="107" headerRowBorderDxfId="108" tableBorderDxfId="106" totalsRowBorderDxfId="105">
  <autoFilter ref="B12:P16"/>
  <tableColumns count="15">
    <tableColumn id="1" name="0" dataDxfId="104">
      <calculatedColumnFormula>IF(ISNUMBER(OFFSET(B13,-1,0)),OFFSET(B13,-1,0)+1,"")</calculatedColumnFormula>
    </tableColumn>
    <tableColumn id="2" name="1" dataDxfId="103"/>
    <tableColumn id="3" name="2" dataDxfId="102"/>
    <tableColumn id="4" name="3" dataDxfId="101"/>
    <tableColumn id="5" name="4" dataDxfId="100"/>
    <tableColumn id="6" name="5" dataDxfId="99"/>
    <tableColumn id="7" name="6" dataDxfId="98"/>
    <tableColumn id="8" name="7" dataDxfId="97"/>
    <tableColumn id="9" name="8" dataDxfId="96"/>
    <tableColumn id="10" name="9" dataDxfId="95"/>
    <tableColumn id="11" name="10" dataDxfId="94"/>
    <tableColumn id="12" name="11" dataDxfId="93"/>
    <tableColumn id="13" name="12" dataDxfId="92"/>
    <tableColumn id="14" name="13" dataDxfId="91"/>
    <tableColumn id="15"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9" t="s">
        <v>375</v>
      </c>
      <c r="C2" s="229"/>
      <c r="D2" s="9"/>
    </row>
    <row r="3" spans="1:4" s="5" customFormat="1" ht="18.75" customHeight="1" x14ac:dyDescent="0.25">
      <c r="A3" s="4"/>
      <c r="B3" s="230" t="s">
        <v>189</v>
      </c>
      <c r="C3" s="230"/>
      <c r="D3" s="230"/>
    </row>
    <row r="4" spans="1:4" ht="18.75" customHeight="1" x14ac:dyDescent="0.25">
      <c r="A4" s="6"/>
      <c r="B4" s="231" t="s">
        <v>450</v>
      </c>
      <c r="C4" s="231"/>
      <c r="D4" s="7"/>
    </row>
    <row r="5" spans="1:4" ht="18.75" customHeight="1" x14ac:dyDescent="0.25">
      <c r="A5" s="6"/>
      <c r="B5" s="222" t="s">
        <v>233</v>
      </c>
      <c r="C5" s="223"/>
      <c r="D5" s="7"/>
    </row>
    <row r="6" spans="1:4" ht="18.75" customHeight="1" x14ac:dyDescent="0.25">
      <c r="A6" s="6"/>
      <c r="B6" s="222" t="s">
        <v>483</v>
      </c>
      <c r="C6" s="223"/>
      <c r="D6" s="7"/>
    </row>
    <row r="7" spans="1:4" ht="18.75" customHeight="1" x14ac:dyDescent="0.25">
      <c r="A7" s="6"/>
      <c r="B7" s="226" t="s">
        <v>99</v>
      </c>
      <c r="C7" s="227"/>
      <c r="D7" s="9"/>
    </row>
    <row r="8" spans="1:4" ht="18.75" customHeight="1" x14ac:dyDescent="0.25">
      <c r="A8" s="6"/>
      <c r="B8" s="226" t="s">
        <v>100</v>
      </c>
      <c r="C8" s="227"/>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24" t="s">
        <v>465</v>
      </c>
      <c r="D26" s="224"/>
    </row>
    <row r="27" spans="1:4" ht="24.75" customHeight="1" x14ac:dyDescent="0.25">
      <c r="C27" s="224" t="s">
        <v>466</v>
      </c>
      <c r="D27" s="224"/>
    </row>
    <row r="28" spans="1:4" ht="54.75" customHeight="1" x14ac:dyDescent="0.25">
      <c r="C28" s="224" t="s">
        <v>467</v>
      </c>
      <c r="D28" s="224"/>
    </row>
    <row r="29" spans="1:4" ht="18.75" customHeight="1" x14ac:dyDescent="0.25">
      <c r="C29" s="225" t="s">
        <v>225</v>
      </c>
      <c r="D29" s="225"/>
    </row>
    <row r="30" spans="1:4" ht="18.75" customHeight="1" x14ac:dyDescent="0.25">
      <c r="C30" s="221" t="s">
        <v>229</v>
      </c>
      <c r="D30" s="221"/>
    </row>
    <row r="31" spans="1:4" ht="18.75" customHeight="1" x14ac:dyDescent="0.25">
      <c r="C31" s="228" t="str">
        <f>Анкета!B5</f>
        <v>Анкета участника закупок</v>
      </c>
      <c r="D31" s="228"/>
    </row>
    <row r="32" spans="1:4" ht="18.75" customHeight="1" x14ac:dyDescent="0.25">
      <c r="C32" s="228" t="str">
        <f>'Анкета. Виды работ'!B6</f>
        <v>Анкета участника закупок: виды работ</v>
      </c>
      <c r="D32" s="228"/>
    </row>
    <row r="33" spans="2:4" ht="18.75" customHeight="1" x14ac:dyDescent="0.25">
      <c r="C33" s="228" t="str">
        <f>'Анкета. Баланс'!B8</f>
        <v>Анкета участника закупок: данные бухгалтерской отчетности за</v>
      </c>
      <c r="D33" s="228"/>
    </row>
    <row r="34" spans="2:4" ht="18.75" customHeight="1" x14ac:dyDescent="0.25">
      <c r="C34" s="228" t="str">
        <f>'Соответствие требованиям'!B8</f>
        <v>Соответствие требованиям к участникам закупки</v>
      </c>
      <c r="D34" s="228"/>
    </row>
    <row r="35" spans="2:4" ht="18.75" customHeight="1" x14ac:dyDescent="0.25">
      <c r="C35" s="228" t="s">
        <v>458</v>
      </c>
      <c r="D35" s="228"/>
    </row>
    <row r="36" spans="2:4" ht="18.75" customHeight="1" x14ac:dyDescent="0.25">
      <c r="C36" s="228" t="str">
        <f>Кадры!B7</f>
        <v>Сведения о кадровых ресурсах</v>
      </c>
      <c r="D36" s="228"/>
    </row>
    <row r="37" spans="2:4" ht="18.75" customHeight="1" x14ac:dyDescent="0.25">
      <c r="C37" s="228" t="str">
        <f>МТР!B8</f>
        <v xml:space="preserve">Сведения о материально-технических ресурсах, иных материальных возможностях </v>
      </c>
      <c r="D37" s="228"/>
    </row>
    <row r="38" spans="2:4" ht="18.75" customHeight="1" x14ac:dyDescent="0.25">
      <c r="C38" s="228" t="str">
        <f>Собственники!B8</f>
        <v>Сведения о цепочке собственников юридического лица—участника закупки</v>
      </c>
      <c r="D38" s="228"/>
    </row>
    <row r="39" spans="2:4" ht="18.75" customHeight="1" x14ac:dyDescent="0.25">
      <c r="C39" s="228" t="str">
        <f>Опыт!B8</f>
        <v>Справка об опыте</v>
      </c>
      <c r="D39" s="228"/>
    </row>
    <row r="40" spans="2:4" ht="18.75" customHeight="1" x14ac:dyDescent="0.25">
      <c r="C40" s="228" t="str">
        <f>Претензии!B8</f>
        <v>Справка о претензиях заказчиков</v>
      </c>
      <c r="D40" s="228"/>
    </row>
    <row r="41" spans="2:4" ht="18.75" customHeight="1" x14ac:dyDescent="0.25">
      <c r="C41" s="228" t="str">
        <f>'Суд. решения'!B8</f>
        <v>Справка о судебных решениях</v>
      </c>
      <c r="D41" s="228"/>
    </row>
    <row r="42" spans="2:4" ht="18.75" customHeight="1" x14ac:dyDescent="0.25">
      <c r="C42" s="228" t="str">
        <f>Согласие!E9</f>
        <v>Согласие на обработку персональных данных</v>
      </c>
      <c r="D42" s="228"/>
    </row>
    <row r="43" spans="2:4" ht="30" customHeight="1" x14ac:dyDescent="0.25">
      <c r="C43" s="221" t="s">
        <v>230</v>
      </c>
      <c r="D43" s="221"/>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2:D42"/>
    <mergeCell ref="B2:C2"/>
    <mergeCell ref="C30:D30"/>
    <mergeCell ref="C31:D31"/>
    <mergeCell ref="C32:D32"/>
    <mergeCell ref="B3:D3"/>
    <mergeCell ref="B4:C4"/>
    <mergeCell ref="C35:D35"/>
    <mergeCell ref="B6:C6"/>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22:D24 D45"/>
    <dataValidation allowBlank="1" showInputMessage="1" showErrorMessage="1" prompt="Версия файла от 30.01.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1" location="Анкета!A1" display="Анкета!A1"/>
    <hyperlink ref="C32" location="'Анкета. Виды работ'!A1" display="'Анкета. Виды работ'!A1"/>
    <hyperlink ref="C33" location="'Анкета. Баланс'!A1" display="'Анкета. Баланс'!A1"/>
    <hyperlink ref="C34" location="'Соответствие требованиям'!A1" display="'Соответствие требованиям'!A1"/>
    <hyperlink ref="C36" location="Кадры!A1" display="Кадры!A1"/>
    <hyperlink ref="C37" location="МТР!A1" display="МТР!A1"/>
    <hyperlink ref="C38" location="Собственники!A1" display="Собственники!A1"/>
    <hyperlink ref="C39" location="Опыт!A1" display="Опыт!A1"/>
    <hyperlink ref="C41" location="'Суд. решения'!A1" display="'Суд. решения'!A1"/>
    <hyperlink ref="C42" location="Согласие!A1" display="Согласие!A1"/>
    <hyperlink ref="C40" location="Претензии!A1" display="Претензии!A1"/>
    <hyperlink ref="C35" location="'Гарантийное письмо'!A1" display="Гарантийное письмо"/>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444</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9"/>
      <c r="B9" s="339" t="s">
        <v>14</v>
      </c>
      <c r="C9" s="339" t="s">
        <v>156</v>
      </c>
      <c r="D9" s="339" t="s">
        <v>4</v>
      </c>
      <c r="E9" s="339" t="s">
        <v>16</v>
      </c>
      <c r="F9" s="339" t="s">
        <v>19</v>
      </c>
      <c r="G9" s="339" t="s">
        <v>422</v>
      </c>
      <c r="H9" s="339" t="s">
        <v>423</v>
      </c>
      <c r="I9" s="345" t="s">
        <v>21</v>
      </c>
      <c r="J9" s="346"/>
      <c r="K9" s="345" t="s">
        <v>22</v>
      </c>
      <c r="L9" s="346"/>
      <c r="M9" s="347" t="s">
        <v>23</v>
      </c>
      <c r="N9" s="335" t="s">
        <v>186</v>
      </c>
      <c r="O9" s="335"/>
      <c r="P9" s="335"/>
    </row>
    <row r="10" spans="1:16" ht="38.25" x14ac:dyDescent="0.25">
      <c r="A10" s="349"/>
      <c r="B10" s="340"/>
      <c r="C10" s="340"/>
      <c r="D10" s="340"/>
      <c r="E10" s="340"/>
      <c r="F10" s="340"/>
      <c r="G10" s="340"/>
      <c r="H10" s="340"/>
      <c r="I10" s="149" t="s">
        <v>24</v>
      </c>
      <c r="J10" s="149" t="s">
        <v>25</v>
      </c>
      <c r="K10" s="149" t="s">
        <v>26</v>
      </c>
      <c r="L10" s="149" t="s">
        <v>27</v>
      </c>
      <c r="M10" s="348"/>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4" t="s">
        <v>28</v>
      </c>
      <c r="F22" s="344"/>
      <c r="G22" s="344"/>
      <c r="H22" s="344"/>
      <c r="I22" s="344"/>
      <c r="J22" s="344"/>
      <c r="K22" s="344"/>
      <c r="L22" s="344"/>
      <c r="M22" s="344"/>
      <c r="N22" s="344"/>
      <c r="O22" s="344"/>
      <c r="P22" s="344"/>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0"/>
      <c r="B9" s="339" t="s">
        <v>14</v>
      </c>
      <c r="C9" s="339" t="s">
        <v>412</v>
      </c>
      <c r="D9" s="339" t="s">
        <v>4</v>
      </c>
      <c r="E9" s="281" t="s">
        <v>158</v>
      </c>
      <c r="F9" s="354"/>
      <c r="G9" s="282"/>
      <c r="H9" s="345" t="s">
        <v>159</v>
      </c>
      <c r="I9" s="346"/>
      <c r="J9" s="351" t="s">
        <v>172</v>
      </c>
      <c r="K9" s="351" t="s">
        <v>174</v>
      </c>
    </row>
    <row r="10" spans="1:11" ht="56.25" customHeight="1" x14ac:dyDescent="0.25">
      <c r="A10" s="350"/>
      <c r="B10" s="340"/>
      <c r="C10" s="340"/>
      <c r="D10" s="340"/>
      <c r="E10" s="139" t="s">
        <v>16</v>
      </c>
      <c r="F10" s="139" t="s">
        <v>19</v>
      </c>
      <c r="G10" s="139" t="s">
        <v>20</v>
      </c>
      <c r="H10" s="149" t="s">
        <v>24</v>
      </c>
      <c r="I10" s="149" t="s">
        <v>25</v>
      </c>
      <c r="J10" s="352"/>
      <c r="K10" s="352"/>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3" t="s">
        <v>173</v>
      </c>
      <c r="F22" s="353"/>
      <c r="G22" s="353"/>
      <c r="H22" s="353"/>
      <c r="I22" s="353"/>
      <c r="J22" s="353"/>
      <c r="K22" s="353"/>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8" t="s">
        <v>459</v>
      </c>
      <c r="C9" s="359"/>
      <c r="D9" s="359"/>
      <c r="E9" s="359"/>
      <c r="F9" s="359"/>
      <c r="G9" s="359"/>
      <c r="H9" s="359"/>
      <c r="I9" s="359"/>
      <c r="J9" s="359"/>
      <c r="K9" s="359"/>
      <c r="L9" s="359"/>
      <c r="M9" s="359"/>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5"/>
      <c r="B11" s="356" t="s">
        <v>14</v>
      </c>
      <c r="C11" s="339" t="s">
        <v>156</v>
      </c>
      <c r="D11" s="339" t="s">
        <v>4</v>
      </c>
      <c r="E11" s="281" t="s">
        <v>161</v>
      </c>
      <c r="F11" s="354"/>
      <c r="G11" s="282"/>
      <c r="H11" s="345" t="s">
        <v>457</v>
      </c>
      <c r="I11" s="346"/>
      <c r="J11" s="345" t="s">
        <v>171</v>
      </c>
      <c r="K11" s="360"/>
      <c r="L11" s="360"/>
      <c r="M11" s="346"/>
    </row>
    <row r="12" spans="1:13" ht="56.25" customHeight="1" x14ac:dyDescent="0.25">
      <c r="A12" s="355"/>
      <c r="B12" s="357"/>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461</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1" t="str">
        <f>"Предмет договора: "&amp;'ОФЕРТА_ (начни с меня)'!D10</f>
        <v xml:space="preserve">Предмет договора: </v>
      </c>
      <c r="C4" s="251"/>
      <c r="D4" s="251"/>
    </row>
    <row r="5" spans="1:5" ht="25.5" customHeight="1" thickBot="1" x14ac:dyDescent="0.3">
      <c r="A5" s="172"/>
      <c r="B5" s="252" t="s">
        <v>411</v>
      </c>
      <c r="C5" s="252"/>
      <c r="D5" s="252"/>
    </row>
    <row r="6" spans="1:5" ht="21.95" customHeight="1" x14ac:dyDescent="0.25">
      <c r="A6" s="6"/>
      <c r="B6" s="237" t="s">
        <v>233</v>
      </c>
      <c r="C6" s="255"/>
      <c r="D6" s="27" t="str">
        <f>IF(ISBLANK(Оферта_Наименование)," ",Оферта_Наименование)</f>
        <v xml:space="preserve"> </v>
      </c>
      <c r="E6" s="173"/>
    </row>
    <row r="7" spans="1:5" ht="21.95" customHeight="1" x14ac:dyDescent="0.25">
      <c r="A7" s="6"/>
      <c r="B7" s="253" t="s">
        <v>234</v>
      </c>
      <c r="C7" s="254"/>
      <c r="D7" s="28"/>
      <c r="E7" s="173"/>
    </row>
    <row r="8" spans="1:5" ht="21.95" customHeight="1" x14ac:dyDescent="0.25">
      <c r="A8" s="6"/>
      <c r="B8" s="235" t="s">
        <v>235</v>
      </c>
      <c r="C8" s="236"/>
      <c r="D8" s="28"/>
      <c r="E8" s="173"/>
    </row>
    <row r="9" spans="1:5" ht="21.95" customHeight="1" x14ac:dyDescent="0.25">
      <c r="A9" s="6"/>
      <c r="B9" s="256" t="s">
        <v>1</v>
      </c>
      <c r="C9" s="257"/>
      <c r="D9" s="29"/>
      <c r="E9" s="173"/>
    </row>
    <row r="10" spans="1:5" ht="21.95" customHeight="1" x14ac:dyDescent="0.25">
      <c r="A10" s="6"/>
      <c r="B10" s="258" t="s">
        <v>372</v>
      </c>
      <c r="C10" s="259"/>
      <c r="D10" s="30"/>
      <c r="E10" s="173"/>
    </row>
    <row r="11" spans="1:5" ht="21.95" customHeight="1" x14ac:dyDescent="0.25">
      <c r="A11" s="6"/>
      <c r="B11" s="253" t="s">
        <v>116</v>
      </c>
      <c r="C11" s="254"/>
      <c r="D11" s="28"/>
      <c r="E11" s="173"/>
    </row>
    <row r="12" spans="1:5" ht="21.95" customHeight="1" thickBot="1" x14ac:dyDescent="0.3">
      <c r="A12" s="6"/>
      <c r="B12" s="245" t="s">
        <v>373</v>
      </c>
      <c r="C12" s="246"/>
      <c r="D12" s="31"/>
      <c r="E12" s="173"/>
    </row>
    <row r="13" spans="1:5" ht="21.95" customHeight="1" x14ac:dyDescent="0.25">
      <c r="A13" s="6"/>
      <c r="B13" s="249" t="s">
        <v>4</v>
      </c>
      <c r="C13" s="250"/>
      <c r="D13" s="32" t="str">
        <f>IF(ISBLANK(Оферта_ИНН)," ",Оферта_ИНН)</f>
        <v xml:space="preserve"> </v>
      </c>
      <c r="E13" s="173"/>
    </row>
    <row r="14" spans="1:5" ht="21.95" customHeight="1" x14ac:dyDescent="0.25">
      <c r="A14" s="6"/>
      <c r="B14" s="247" t="s">
        <v>5</v>
      </c>
      <c r="C14" s="248"/>
      <c r="D14" s="33" t="str">
        <f>IF(ISBLANK(Оферта_КПП)," ",Оферта_КПП)</f>
        <v xml:space="preserve"> </v>
      </c>
      <c r="E14" s="173"/>
    </row>
    <row r="15" spans="1:5" ht="21.95" customHeight="1" x14ac:dyDescent="0.25">
      <c r="A15" s="6"/>
      <c r="B15" s="247" t="s">
        <v>65</v>
      </c>
      <c r="C15" s="248"/>
      <c r="D15" s="34"/>
      <c r="E15" s="173"/>
    </row>
    <row r="16" spans="1:5" ht="21.95" customHeight="1" x14ac:dyDescent="0.25">
      <c r="A16" s="6"/>
      <c r="B16" s="235" t="s">
        <v>6</v>
      </c>
      <c r="C16" s="236"/>
      <c r="D16" s="28"/>
      <c r="E16" s="173"/>
    </row>
    <row r="17" spans="1:5" ht="21.95" customHeight="1" x14ac:dyDescent="0.25">
      <c r="A17" s="6"/>
      <c r="B17" s="235" t="s">
        <v>69</v>
      </c>
      <c r="C17" s="236"/>
      <c r="D17" s="28"/>
      <c r="E17" s="173"/>
    </row>
    <row r="18" spans="1:5" ht="21.95" customHeight="1" thickBot="1" x14ac:dyDescent="0.3">
      <c r="A18" s="6"/>
      <c r="B18" s="233" t="s">
        <v>7</v>
      </c>
      <c r="C18" s="234"/>
      <c r="D18" s="35"/>
      <c r="E18" s="173"/>
    </row>
    <row r="19" spans="1:5" ht="21.95" customHeight="1" x14ac:dyDescent="0.25">
      <c r="A19" s="6"/>
      <c r="B19" s="237" t="s">
        <v>115</v>
      </c>
      <c r="C19" s="36" t="s">
        <v>9</v>
      </c>
      <c r="D19" s="37"/>
    </row>
    <row r="20" spans="1:5" ht="21.95" customHeight="1" x14ac:dyDescent="0.25">
      <c r="A20" s="6"/>
      <c r="B20" s="235"/>
      <c r="C20" s="38" t="s">
        <v>10</v>
      </c>
      <c r="D20" s="39"/>
    </row>
    <row r="21" spans="1:5" ht="21.95" customHeight="1" x14ac:dyDescent="0.25">
      <c r="A21" s="6"/>
      <c r="B21" s="235"/>
      <c r="C21" s="38" t="s">
        <v>112</v>
      </c>
      <c r="D21" s="40"/>
    </row>
    <row r="22" spans="1:5" ht="21.95" customHeight="1" x14ac:dyDescent="0.25">
      <c r="A22" s="6"/>
      <c r="B22" s="238"/>
      <c r="C22" s="41" t="s">
        <v>111</v>
      </c>
      <c r="D22" s="42"/>
    </row>
    <row r="23" spans="1:5" ht="21.95" customHeight="1" thickBot="1" x14ac:dyDescent="0.3">
      <c r="A23" s="6"/>
      <c r="B23" s="233"/>
      <c r="C23" s="43" t="s">
        <v>2</v>
      </c>
      <c r="D23" s="44"/>
    </row>
    <row r="24" spans="1:5" ht="21.95" customHeight="1" x14ac:dyDescent="0.25">
      <c r="A24" s="6"/>
      <c r="B24" s="237" t="s">
        <v>8</v>
      </c>
      <c r="C24" s="36" t="s">
        <v>9</v>
      </c>
      <c r="D24" s="37"/>
    </row>
    <row r="25" spans="1:5" ht="21.95" customHeight="1" x14ac:dyDescent="0.25">
      <c r="A25" s="6"/>
      <c r="B25" s="235"/>
      <c r="C25" s="38" t="s">
        <v>10</v>
      </c>
      <c r="D25" s="39"/>
    </row>
    <row r="26" spans="1:5" ht="21.95" customHeight="1" x14ac:dyDescent="0.25">
      <c r="A26" s="6"/>
      <c r="B26" s="235"/>
      <c r="C26" s="38" t="s">
        <v>112</v>
      </c>
      <c r="D26" s="42"/>
    </row>
    <row r="27" spans="1:5" ht="21.95" customHeight="1" x14ac:dyDescent="0.25">
      <c r="A27" s="6"/>
      <c r="B27" s="238"/>
      <c r="C27" s="41" t="s">
        <v>111</v>
      </c>
      <c r="D27" s="42"/>
    </row>
    <row r="28" spans="1:5" ht="21.95" customHeight="1" thickBot="1" x14ac:dyDescent="0.3">
      <c r="A28" s="6"/>
      <c r="B28" s="244"/>
      <c r="C28" s="45" t="s">
        <v>2</v>
      </c>
      <c r="D28" s="46"/>
    </row>
    <row r="29" spans="1:5" ht="21.95" customHeight="1" x14ac:dyDescent="0.25">
      <c r="A29" s="6"/>
      <c r="B29" s="239" t="s">
        <v>11</v>
      </c>
      <c r="C29" s="47" t="s">
        <v>9</v>
      </c>
      <c r="D29" s="48"/>
    </row>
    <row r="30" spans="1:5" ht="21.95" customHeight="1" x14ac:dyDescent="0.25">
      <c r="A30" s="6"/>
      <c r="B30" s="240"/>
      <c r="C30" s="38" t="s">
        <v>10</v>
      </c>
      <c r="D30" s="39"/>
    </row>
    <row r="31" spans="1:5" ht="21.95" customHeight="1" x14ac:dyDescent="0.25">
      <c r="A31" s="6"/>
      <c r="B31" s="240"/>
      <c r="C31" s="38" t="s">
        <v>112</v>
      </c>
      <c r="D31" s="40"/>
    </row>
    <row r="32" spans="1:5" ht="21.95" customHeight="1" x14ac:dyDescent="0.25">
      <c r="A32" s="6"/>
      <c r="B32" s="241"/>
      <c r="C32" s="41" t="s">
        <v>111</v>
      </c>
      <c r="D32" s="42"/>
    </row>
    <row r="33" spans="1:4" ht="21.95" customHeight="1" thickBot="1" x14ac:dyDescent="0.3">
      <c r="A33" s="6"/>
      <c r="B33" s="242"/>
      <c r="C33" s="45" t="s">
        <v>2</v>
      </c>
      <c r="D33" s="46"/>
    </row>
    <row r="34" spans="1:4" ht="21.95" customHeight="1" x14ac:dyDescent="0.25">
      <c r="A34" s="6"/>
      <c r="B34" s="243" t="s">
        <v>123</v>
      </c>
      <c r="C34" s="47" t="s">
        <v>9</v>
      </c>
      <c r="D34" s="48"/>
    </row>
    <row r="35" spans="1:4" ht="21.95" customHeight="1" x14ac:dyDescent="0.25">
      <c r="A35" s="6"/>
      <c r="B35" s="235"/>
      <c r="C35" s="38" t="s">
        <v>10</v>
      </c>
      <c r="D35" s="39"/>
    </row>
    <row r="36" spans="1:4" ht="21.95" customHeight="1" x14ac:dyDescent="0.25">
      <c r="A36" s="6"/>
      <c r="B36" s="235"/>
      <c r="C36" s="38" t="s">
        <v>112</v>
      </c>
      <c r="D36" s="42"/>
    </row>
    <row r="37" spans="1:4" ht="21.95" customHeight="1" x14ac:dyDescent="0.25">
      <c r="A37" s="6"/>
      <c r="B37" s="235"/>
      <c r="C37" s="38" t="s">
        <v>111</v>
      </c>
      <c r="D37" s="42"/>
    </row>
    <row r="38" spans="1:4" ht="21.95" customHeight="1" x14ac:dyDescent="0.25">
      <c r="A38" s="6"/>
      <c r="B38" s="235"/>
      <c r="C38" s="38" t="s">
        <v>2</v>
      </c>
      <c r="D38" s="39"/>
    </row>
    <row r="39" spans="1:4" ht="62.1" customHeight="1" thickBot="1" x14ac:dyDescent="0.3">
      <c r="A39" s="6"/>
      <c r="B39" s="244"/>
      <c r="C39" s="45" t="s">
        <v>113</v>
      </c>
      <c r="D39" s="46"/>
    </row>
    <row r="40" spans="1:4" ht="21.95" customHeight="1" x14ac:dyDescent="0.25">
      <c r="A40" s="6"/>
      <c r="B40" s="243" t="s">
        <v>176</v>
      </c>
      <c r="C40" s="47" t="s">
        <v>9</v>
      </c>
      <c r="D40" s="48"/>
    </row>
    <row r="41" spans="1:4" ht="21.95" customHeight="1" x14ac:dyDescent="0.25">
      <c r="A41" s="6"/>
      <c r="B41" s="235"/>
      <c r="C41" s="38" t="s">
        <v>10</v>
      </c>
      <c r="D41" s="39"/>
    </row>
    <row r="42" spans="1:4" ht="21.95" customHeight="1" x14ac:dyDescent="0.25">
      <c r="A42" s="6"/>
      <c r="B42" s="235"/>
      <c r="C42" s="38" t="s">
        <v>112</v>
      </c>
      <c r="D42" s="42"/>
    </row>
    <row r="43" spans="1:4" ht="21.95" customHeight="1" x14ac:dyDescent="0.25">
      <c r="A43" s="6"/>
      <c r="B43" s="235"/>
      <c r="C43" s="38" t="s">
        <v>111</v>
      </c>
      <c r="D43" s="42"/>
    </row>
    <row r="44" spans="1:4" ht="21.95" customHeight="1" x14ac:dyDescent="0.25">
      <c r="A44" s="6"/>
      <c r="B44" s="235"/>
      <c r="C44" s="38" t="s">
        <v>2</v>
      </c>
      <c r="D44" s="39"/>
    </row>
    <row r="45" spans="1:4" ht="62.1" customHeight="1" thickBot="1" x14ac:dyDescent="0.3">
      <c r="A45" s="174"/>
      <c r="B45" s="233"/>
      <c r="C45" s="43" t="s">
        <v>113</v>
      </c>
      <c r="D45" s="49"/>
    </row>
    <row r="46" spans="1:4" ht="18.75" customHeight="1" x14ac:dyDescent="0.25">
      <c r="A46" s="6"/>
      <c r="D46" s="5"/>
    </row>
    <row r="47" spans="1:4" ht="69.75" customHeight="1" x14ac:dyDescent="0.25">
      <c r="A47" s="6"/>
      <c r="B47" s="232" t="s">
        <v>188</v>
      </c>
      <c r="C47" s="232"/>
      <c r="D47" s="175"/>
    </row>
    <row r="48" spans="1:4" ht="93.75" customHeight="1" x14ac:dyDescent="0.25">
      <c r="A48" s="6"/>
      <c r="B48" s="232" t="s">
        <v>12</v>
      </c>
      <c r="C48" s="232"/>
      <c r="D48" s="175"/>
    </row>
    <row r="49" spans="2:4" ht="142.5" customHeight="1" x14ac:dyDescent="0.25">
      <c r="B49" s="232" t="s">
        <v>13</v>
      </c>
      <c r="C49" s="23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08" t="str">
        <f>'ОФЕРТА_ (начни с меня)'!B6:C6&amp;": "&amp;'ОФЕРТА_ (начни с меня)'!D6</f>
        <v xml:space="preserve">Способ закупки: </v>
      </c>
      <c r="C3" s="308"/>
      <c r="D3" s="308"/>
      <c r="E3" s="308"/>
      <c r="F3" s="308"/>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1" t="str">
        <f>"Предмет договора: "&amp;'ОФЕРТА_ (начни с меня)'!D10</f>
        <v xml:space="preserve">Предмет договора: </v>
      </c>
      <c r="C5" s="251"/>
      <c r="D5" s="251"/>
      <c r="E5" s="251"/>
      <c r="F5" s="251"/>
    </row>
    <row r="6" spans="1:6" ht="25.5" customHeight="1" thickBot="1" x14ac:dyDescent="0.3">
      <c r="A6" s="54"/>
      <c r="B6" s="252" t="s">
        <v>410</v>
      </c>
      <c r="C6" s="252"/>
      <c r="D6" s="252"/>
      <c r="E6" s="252"/>
      <c r="F6" s="252"/>
    </row>
    <row r="7" spans="1:6" ht="21.95" customHeight="1" x14ac:dyDescent="0.25">
      <c r="A7" s="54"/>
      <c r="B7" s="300" t="str">
        <f>Анкета!B6</f>
        <v>Наименование участника закупки</v>
      </c>
      <c r="C7" s="301"/>
      <c r="D7" s="302"/>
      <c r="E7" s="298" t="str">
        <f>IF(ISBLANK('ОФЕРТА_ (начни с меня)'!D5)," ",'ОФЕРТА_ (начни с меня)'!D5)</f>
        <v xml:space="preserve"> </v>
      </c>
      <c r="F7" s="299"/>
    </row>
    <row r="8" spans="1:6" ht="21.95" customHeight="1" x14ac:dyDescent="0.25">
      <c r="A8" s="54"/>
      <c r="B8" s="270" t="str">
        <f>Анкета!B7</f>
        <v xml:space="preserve">Сокращенное наименование </v>
      </c>
      <c r="C8" s="271"/>
      <c r="D8" s="272"/>
      <c r="E8" s="266" t="str">
        <f>IF(ISBLANK(Анкета!$D$7)," ",Анкета!$D$7)</f>
        <v xml:space="preserve"> </v>
      </c>
      <c r="F8" s="267"/>
    </row>
    <row r="9" spans="1:6" ht="21.95" customHeight="1" x14ac:dyDescent="0.25">
      <c r="A9" s="54"/>
      <c r="B9" s="270" t="str">
        <f>Анкета!B8</f>
        <v xml:space="preserve">Местонахождение </v>
      </c>
      <c r="C9" s="271"/>
      <c r="D9" s="272"/>
      <c r="E9" s="266" t="str">
        <f>IF(ISBLANK(Анкета!$D$8)," ",Анкета!$D$8)</f>
        <v xml:space="preserve"> </v>
      </c>
      <c r="F9" s="267"/>
    </row>
    <row r="10" spans="1:6" ht="21.95" customHeight="1" x14ac:dyDescent="0.25">
      <c r="A10" s="54"/>
      <c r="B10" s="270" t="str">
        <f>Анкета!B9</f>
        <v>Почтовый адрес</v>
      </c>
      <c r="C10" s="271"/>
      <c r="D10" s="272"/>
      <c r="E10" s="266" t="str">
        <f>IF(ISBLANK(Анкета!$D$9)," ",Анкета!$D$9)</f>
        <v xml:space="preserve"> </v>
      </c>
      <c r="F10" s="267"/>
    </row>
    <row r="11" spans="1:6" ht="21.95" customHeight="1" x14ac:dyDescent="0.25">
      <c r="A11" s="54"/>
      <c r="B11" s="303" t="s">
        <v>232</v>
      </c>
      <c r="C11" s="304"/>
      <c r="D11" s="305"/>
      <c r="E11" s="306" t="str">
        <f>IF(ISBLANK(Анкета!$D$47)," ",Анкета!$D$47)</f>
        <v xml:space="preserve"> </v>
      </c>
      <c r="F11" s="307"/>
    </row>
    <row r="12" spans="1:6" ht="21.95" customHeight="1" x14ac:dyDescent="0.25">
      <c r="A12" s="54"/>
      <c r="B12" s="295" t="str">
        <f>Анкета!B10</f>
        <v>Адрес электронной почты (общий)</v>
      </c>
      <c r="C12" s="296"/>
      <c r="D12" s="297"/>
      <c r="E12" s="273" t="str">
        <f>IF(ISBLANK(Анкета!D10)," ",Анкета!D10)</f>
        <v xml:space="preserve"> </v>
      </c>
      <c r="F12" s="274"/>
    </row>
    <row r="13" spans="1:6" ht="21.95" customHeight="1" x14ac:dyDescent="0.25">
      <c r="A13" s="54"/>
      <c r="B13" s="270" t="str">
        <f>Анкета!B11</f>
        <v>Адрес сайта</v>
      </c>
      <c r="C13" s="271"/>
      <c r="D13" s="272"/>
      <c r="E13" s="266" t="str">
        <f>IF(ISBLANK(Анкета!D11)," ",Анкета!D11)</f>
        <v xml:space="preserve"> </v>
      </c>
      <c r="F13" s="267"/>
    </row>
    <row r="14" spans="1:6" ht="21.95" customHeight="1" x14ac:dyDescent="0.25">
      <c r="A14" s="54"/>
      <c r="B14" s="270" t="str">
        <f>Анкета!B12</f>
        <v>Телефон (общий)</v>
      </c>
      <c r="C14" s="271"/>
      <c r="D14" s="272"/>
      <c r="E14" s="268" t="str">
        <f>IF(ISBLANK(Анкета!D12)," ",Анкета!D12)</f>
        <v xml:space="preserve"> </v>
      </c>
      <c r="F14" s="269"/>
    </row>
    <row r="15" spans="1:6" ht="21.95" customHeight="1" x14ac:dyDescent="0.25">
      <c r="A15" s="54"/>
      <c r="B15" s="295" t="str">
        <f>Анкета!B13</f>
        <v>ИНН</v>
      </c>
      <c r="C15" s="296"/>
      <c r="D15" s="297"/>
      <c r="E15" s="273" t="str">
        <f>IF(ISBLANK('ОФЕРТА_ (начни с меня)'!D7)," ",'ОФЕРТА_ (начни с меня)'!D7)</f>
        <v xml:space="preserve"> </v>
      </c>
      <c r="F15" s="274"/>
    </row>
    <row r="16" spans="1:6" ht="21.95" customHeight="1" x14ac:dyDescent="0.25">
      <c r="A16" s="54"/>
      <c r="B16" s="270" t="str">
        <f>Анкета!B14</f>
        <v>КПП</v>
      </c>
      <c r="C16" s="271"/>
      <c r="D16" s="272"/>
      <c r="E16" s="266" t="str">
        <f>IF(ISBLANK('ОФЕРТА_ (начни с меня)'!D8)," ",'ОФЕРТА_ (начни с меня)'!D8)</f>
        <v xml:space="preserve"> </v>
      </c>
      <c r="F16" s="267"/>
    </row>
    <row r="17" spans="1:6" ht="21.95" customHeight="1" x14ac:dyDescent="0.25">
      <c r="A17" s="54"/>
      <c r="B17" s="270" t="str">
        <f>Анкета!B15</f>
        <v>ОГРН (ОГРНИП)</v>
      </c>
      <c r="C17" s="271"/>
      <c r="D17" s="272"/>
      <c r="E17" s="264" t="str">
        <f>IF(ISBLANK(Анкета!D15)," ",Анкета!D15)</f>
        <v xml:space="preserve"> </v>
      </c>
      <c r="F17" s="265"/>
    </row>
    <row r="18" spans="1:6" ht="21.95" customHeight="1" x14ac:dyDescent="0.25">
      <c r="A18" s="54"/>
      <c r="B18" s="270" t="str">
        <f>Анкета!B16</f>
        <v>ОКПО</v>
      </c>
      <c r="C18" s="271"/>
      <c r="D18" s="272"/>
      <c r="E18" s="266" t="str">
        <f>IF(ISBLANK(Анкета!D16)," ",Анкета!D16)</f>
        <v xml:space="preserve"> </v>
      </c>
      <c r="F18" s="267"/>
    </row>
    <row r="19" spans="1:6" ht="21.95" customHeight="1" x14ac:dyDescent="0.25">
      <c r="A19" s="54"/>
      <c r="B19" s="287" t="str">
        <f>Анкета!B17</f>
        <v>ОКВЭД (основной)</v>
      </c>
      <c r="C19" s="288"/>
      <c r="D19" s="289"/>
      <c r="E19" s="266" t="str">
        <f>IF(ISBLANK(Анкета!D17)," ",Анкета!D17)</f>
        <v xml:space="preserve"> </v>
      </c>
      <c r="F19" s="267"/>
    </row>
    <row r="20" spans="1:6" ht="21.95" customHeight="1" x14ac:dyDescent="0.25">
      <c r="A20" s="54"/>
      <c r="B20" s="290" t="str">
        <f>Анкета!B18</f>
        <v>ОКОПФ</v>
      </c>
      <c r="C20" s="291"/>
      <c r="D20" s="292"/>
      <c r="E20" s="268" t="str">
        <f>IF(ISBLANK(Анкета!D18)," ",Анкета!D18)</f>
        <v xml:space="preserve"> </v>
      </c>
      <c r="F20" s="269"/>
    </row>
    <row r="21" spans="1:6" ht="21.95" customHeight="1" x14ac:dyDescent="0.25">
      <c r="A21" s="54"/>
      <c r="B21" s="293" t="s">
        <v>115</v>
      </c>
      <c r="C21" s="294"/>
      <c r="D21" s="55" t="s">
        <v>9</v>
      </c>
      <c r="E21" s="260" t="str">
        <f>IF(ISBLANK(Анкета!D19)," ",Анкета!D19)</f>
        <v xml:space="preserve"> </v>
      </c>
      <c r="F21" s="261"/>
    </row>
    <row r="22" spans="1:6" ht="21.95" customHeight="1" x14ac:dyDescent="0.25">
      <c r="A22" s="54"/>
      <c r="B22" s="293"/>
      <c r="C22" s="294"/>
      <c r="D22" s="38" t="s">
        <v>10</v>
      </c>
      <c r="E22" s="262" t="str">
        <f>IF(ISBLANK(Анкета!D20)," ",Анкета!D20)</f>
        <v xml:space="preserve"> </v>
      </c>
      <c r="F22" s="263"/>
    </row>
    <row r="23" spans="1:6" ht="21.95" customHeight="1" x14ac:dyDescent="0.25">
      <c r="A23" s="54"/>
      <c r="B23" s="293"/>
      <c r="C23" s="294"/>
      <c r="D23" s="38" t="s">
        <v>112</v>
      </c>
      <c r="E23" s="279" t="str">
        <f>IF(ISBLANK(Анкета!D21)," ",Анкета!D21)</f>
        <v xml:space="preserve"> </v>
      </c>
      <c r="F23" s="280"/>
    </row>
    <row r="24" spans="1:6" ht="21.95" customHeight="1" x14ac:dyDescent="0.25">
      <c r="A24" s="54"/>
      <c r="B24" s="293"/>
      <c r="C24" s="294"/>
      <c r="D24" s="41" t="s">
        <v>111</v>
      </c>
      <c r="E24" s="279" t="str">
        <f>IF(ISBLANK(Анкета!D22)," ",Анкета!D22)</f>
        <v xml:space="preserve"> </v>
      </c>
      <c r="F24" s="280"/>
    </row>
    <row r="25" spans="1:6" ht="21.95" customHeight="1" x14ac:dyDescent="0.25">
      <c r="A25" s="54"/>
      <c r="B25" s="293"/>
      <c r="C25" s="294"/>
      <c r="D25" s="41" t="s">
        <v>2</v>
      </c>
      <c r="E25" s="283" t="str">
        <f>IF(ISBLANK(Анкета!D23)," ",Анкета!D23)</f>
        <v xml:space="preserve"> </v>
      </c>
      <c r="F25" s="284"/>
    </row>
    <row r="26" spans="1:6" ht="21.95" customHeight="1" x14ac:dyDescent="0.25">
      <c r="A26" s="54"/>
      <c r="B26" s="281" t="s">
        <v>374</v>
      </c>
      <c r="C26" s="282"/>
      <c r="D26" s="55" t="s">
        <v>9</v>
      </c>
      <c r="E26" s="285" t="str">
        <f>IF(ISBLANK(Анкета!D29)," ",Анкета!D29)</f>
        <v xml:space="preserve"> </v>
      </c>
      <c r="F26" s="286"/>
    </row>
    <row r="27" spans="1:6" ht="21.95" customHeight="1" x14ac:dyDescent="0.25">
      <c r="A27" s="54"/>
      <c r="B27" s="281"/>
      <c r="C27" s="282"/>
      <c r="D27" s="38" t="s">
        <v>10</v>
      </c>
      <c r="E27" s="262" t="str">
        <f>IF(ISBLANK(Анкета!D30)," ",Анкета!D30)</f>
        <v xml:space="preserve"> </v>
      </c>
      <c r="F27" s="263"/>
    </row>
    <row r="28" spans="1:6" ht="21.95" customHeight="1" x14ac:dyDescent="0.25">
      <c r="A28" s="54"/>
      <c r="B28" s="281"/>
      <c r="C28" s="282"/>
      <c r="D28" s="38" t="s">
        <v>112</v>
      </c>
      <c r="E28" s="279" t="str">
        <f>IF(ISBLANK(Анкета!D31)," ",Анкета!D31)</f>
        <v xml:space="preserve"> </v>
      </c>
      <c r="F28" s="280"/>
    </row>
    <row r="29" spans="1:6" ht="21.95" customHeight="1" x14ac:dyDescent="0.25">
      <c r="A29" s="54"/>
      <c r="B29" s="281"/>
      <c r="C29" s="282"/>
      <c r="D29" s="41" t="s">
        <v>111</v>
      </c>
      <c r="E29" s="279" t="str">
        <f>IF(ISBLANK(Анкета!D32)," ",Анкета!D32)</f>
        <v xml:space="preserve"> </v>
      </c>
      <c r="F29" s="280"/>
    </row>
    <row r="30" spans="1:6" ht="21.95" customHeight="1" x14ac:dyDescent="0.25">
      <c r="A30" s="54"/>
      <c r="B30" s="281"/>
      <c r="C30" s="282"/>
      <c r="D30" s="56" t="s">
        <v>2</v>
      </c>
      <c r="E30" s="283" t="str">
        <f>IF(ISBLANK(Анкета!D33)," ",Анкета!D33)</f>
        <v xml:space="preserve"> </v>
      </c>
      <c r="F30" s="284"/>
    </row>
    <row r="31" spans="1:6" ht="21.95" customHeight="1" x14ac:dyDescent="0.25">
      <c r="A31" s="54"/>
      <c r="B31" s="2"/>
      <c r="C31" s="278" t="s">
        <v>376</v>
      </c>
      <c r="D31" s="278"/>
      <c r="E31" s="278"/>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09" t="s">
        <v>371</v>
      </c>
      <c r="D213" s="309"/>
      <c r="E213" s="309"/>
      <c r="F213" s="310"/>
    </row>
    <row r="214" spans="2:6" ht="21.95" customHeight="1" x14ac:dyDescent="0.25">
      <c r="B214" s="65">
        <f>ROW()-29</f>
        <v>185</v>
      </c>
      <c r="C214" s="275"/>
      <c r="D214" s="276"/>
      <c r="E214" s="276"/>
      <c r="F214" s="277"/>
    </row>
    <row r="215" spans="2:6" ht="21.95" customHeight="1" x14ac:dyDescent="0.25">
      <c r="B215" s="65">
        <f t="shared" ref="B215:B227" si="6">ROW()-29</f>
        <v>186</v>
      </c>
      <c r="C215" s="275"/>
      <c r="D215" s="276"/>
      <c r="E215" s="276"/>
      <c r="F215" s="277"/>
    </row>
    <row r="216" spans="2:6" ht="21.95" customHeight="1" x14ac:dyDescent="0.25">
      <c r="B216" s="65">
        <f t="shared" si="6"/>
        <v>187</v>
      </c>
      <c r="C216" s="275"/>
      <c r="D216" s="276"/>
      <c r="E216" s="276"/>
      <c r="F216" s="277"/>
    </row>
    <row r="217" spans="2:6" ht="21.95" customHeight="1" x14ac:dyDescent="0.25">
      <c r="B217" s="65">
        <f t="shared" si="6"/>
        <v>188</v>
      </c>
      <c r="C217" s="275"/>
      <c r="D217" s="276"/>
      <c r="E217" s="276"/>
      <c r="F217" s="277"/>
    </row>
    <row r="218" spans="2:6" ht="21.95" customHeight="1" x14ac:dyDescent="0.25">
      <c r="B218" s="65">
        <f t="shared" si="6"/>
        <v>189</v>
      </c>
      <c r="C218" s="275"/>
      <c r="D218" s="276"/>
      <c r="E218" s="276"/>
      <c r="F218" s="277"/>
    </row>
    <row r="219" spans="2:6" ht="21.95" customHeight="1" x14ac:dyDescent="0.25">
      <c r="B219" s="65">
        <f t="shared" si="6"/>
        <v>190</v>
      </c>
      <c r="C219" s="275"/>
      <c r="D219" s="276"/>
      <c r="E219" s="276"/>
      <c r="F219" s="277"/>
    </row>
    <row r="220" spans="2:6" ht="21.95" customHeight="1" x14ac:dyDescent="0.25">
      <c r="B220" s="65">
        <f t="shared" si="6"/>
        <v>191</v>
      </c>
      <c r="C220" s="275"/>
      <c r="D220" s="276"/>
      <c r="E220" s="276"/>
      <c r="F220" s="277"/>
    </row>
    <row r="221" spans="2:6" ht="21.95" customHeight="1" x14ac:dyDescent="0.25">
      <c r="B221" s="65">
        <f t="shared" si="6"/>
        <v>192</v>
      </c>
      <c r="C221" s="275"/>
      <c r="D221" s="276"/>
      <c r="E221" s="276"/>
      <c r="F221" s="277"/>
    </row>
    <row r="222" spans="2:6" ht="21.95" customHeight="1" x14ac:dyDescent="0.25">
      <c r="B222" s="65">
        <f t="shared" si="6"/>
        <v>193</v>
      </c>
      <c r="C222" s="275"/>
      <c r="D222" s="276"/>
      <c r="E222" s="276"/>
      <c r="F222" s="277"/>
    </row>
    <row r="223" spans="2:6" ht="21.95" customHeight="1" x14ac:dyDescent="0.25">
      <c r="B223" s="65">
        <f t="shared" si="6"/>
        <v>194</v>
      </c>
      <c r="C223" s="275"/>
      <c r="D223" s="276"/>
      <c r="E223" s="276"/>
      <c r="F223" s="277"/>
    </row>
    <row r="224" spans="2:6" ht="21.95" customHeight="1" x14ac:dyDescent="0.25">
      <c r="B224" s="65">
        <f t="shared" si="6"/>
        <v>195</v>
      </c>
      <c r="C224" s="275"/>
      <c r="D224" s="276"/>
      <c r="E224" s="276"/>
      <c r="F224" s="277"/>
    </row>
    <row r="225" spans="2:6" ht="21.95" customHeight="1" x14ac:dyDescent="0.25">
      <c r="B225" s="65">
        <f t="shared" si="6"/>
        <v>196</v>
      </c>
      <c r="C225" s="275"/>
      <c r="D225" s="276"/>
      <c r="E225" s="276"/>
      <c r="F225" s="277"/>
    </row>
    <row r="226" spans="2:6" ht="21.95" customHeight="1" x14ac:dyDescent="0.25">
      <c r="B226" s="65">
        <f t="shared" si="6"/>
        <v>197</v>
      </c>
      <c r="C226" s="275"/>
      <c r="D226" s="276"/>
      <c r="E226" s="276"/>
      <c r="F226" s="277"/>
    </row>
    <row r="227" spans="2:6" ht="21.95" customHeight="1" x14ac:dyDescent="0.25">
      <c r="B227" s="65">
        <f t="shared" si="6"/>
        <v>198</v>
      </c>
      <c r="C227" s="275"/>
      <c r="D227" s="276"/>
      <c r="E227" s="276"/>
      <c r="F227" s="27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B16:D16"/>
    <mergeCell ref="B18:D18"/>
    <mergeCell ref="B17:D17"/>
    <mergeCell ref="E15:F15"/>
    <mergeCell ref="E16:F16"/>
    <mergeCell ref="E21:F21"/>
    <mergeCell ref="E22:F22"/>
    <mergeCell ref="E17:F17"/>
    <mergeCell ref="E18:F18"/>
    <mergeCell ref="E19:F19"/>
    <mergeCell ref="E20:F20"/>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14:C227"/>
    <dataValidation type="list" allowBlank="1" showInputMessage="1" showErrorMessage="1" prompt="Выберите &quot;Х&quot; в выпадающем списке, если хотите отметить данный вид работы (услуги)" sqref="F32:F212">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52" t="s">
        <v>460</v>
      </c>
      <c r="C8" s="252"/>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52" t="str">
        <f>"ИНН: "&amp;IF(ISBLANK(Оферта_ИНН)," ",Оферта_ИНН)</f>
        <v xml:space="preserve">ИНН:  </v>
      </c>
      <c r="C7" s="252"/>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52" t="str">
        <f>"ИНН: "&amp;IF(ISBLANK(Оферта_ИНН)," ",Оферта_ИНН)</f>
        <v xml:space="preserve">ИНН:  </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6" t="s">
        <v>227</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7" t="s">
        <v>228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1" t="s">
        <v>464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row>
    <row r="12" spans="1:28" ht="97.5" customHeight="1" x14ac:dyDescent="0.25">
      <c r="A12" s="31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79.5" customHeight="1" x14ac:dyDescent="0.25">
      <c r="A13" s="31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row>
    <row r="14" spans="1:28" ht="31.5" customHeight="1" x14ac:dyDescent="0.25">
      <c r="A14" s="31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row>
    <row r="15" spans="1:28" ht="36.75" customHeight="1" x14ac:dyDescent="0.25">
      <c r="A15" s="314" t="str">
        <f>'Соответствие требованиям'!C33</f>
        <v xml:space="preserve">Наличие акта медицинского осмотра с допуском к выполнению определённого вида работ </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ht="50.25" customHeight="1" x14ac:dyDescent="0.25">
      <c r="A16" s="31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row>
    <row r="17" spans="1:28" ht="15"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15"/>
      <c r="E19" s="315"/>
      <c r="F19" s="315"/>
      <c r="G19" s="315"/>
      <c r="H19" s="315"/>
      <c r="I19" s="315"/>
      <c r="J19" s="315"/>
      <c r="K19" s="315"/>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4:AB14"/>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6" t="str">
        <f>'ОФЕРТА_ (начни с меня)'!B6:C6&amp;": "&amp;'ОФЕРТА_ (начни с меня)'!D6</f>
        <v xml:space="preserve">Способ закупки: </v>
      </c>
      <c r="C2" s="326"/>
      <c r="D2" s="326"/>
      <c r="E2" s="326"/>
      <c r="F2" s="326"/>
      <c r="G2" s="326"/>
      <c r="H2" s="326"/>
      <c r="I2" s="326"/>
      <c r="J2" s="326"/>
      <c r="K2" s="326"/>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7" t="str">
        <f>"Предмет договора: "&amp;'ОФЕРТА_ (начни с меня)'!D10</f>
        <v xml:space="preserve">Предмет договора: </v>
      </c>
      <c r="C4" s="327"/>
      <c r="D4" s="327"/>
      <c r="E4" s="327"/>
      <c r="F4" s="327"/>
      <c r="G4" s="327"/>
      <c r="H4" s="327"/>
      <c r="I4" s="327"/>
      <c r="J4" s="327"/>
      <c r="K4" s="327"/>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8" t="str">
        <f>"ИНН: "&amp;IF(ISBLANK(Оферта_ИНН)," ",Оферта_ИНН)</f>
        <v xml:space="preserve">ИНН:  </v>
      </c>
      <c r="C6" s="328"/>
      <c r="D6" s="114"/>
      <c r="E6" s="115"/>
      <c r="F6" s="115"/>
      <c r="G6" s="115"/>
      <c r="H6" s="115"/>
      <c r="I6" s="115"/>
      <c r="J6" s="115"/>
      <c r="K6" s="115"/>
    </row>
    <row r="7" spans="1:11" ht="25.5" customHeight="1" x14ac:dyDescent="0.25">
      <c r="A7" s="116"/>
      <c r="B7" s="329" t="s">
        <v>57</v>
      </c>
      <c r="C7" s="329"/>
      <c r="D7" s="117"/>
      <c r="E7" s="118"/>
      <c r="F7" s="118"/>
      <c r="G7" s="118"/>
      <c r="H7" s="118"/>
      <c r="I7" s="118"/>
      <c r="J7" s="118"/>
      <c r="K7" s="118"/>
    </row>
    <row r="8" spans="1:11" s="184" customFormat="1" ht="31.5" customHeight="1" x14ac:dyDescent="0.25">
      <c r="A8" s="320"/>
      <c r="B8" s="324" t="s">
        <v>14</v>
      </c>
      <c r="C8" s="324" t="s">
        <v>59</v>
      </c>
      <c r="D8" s="324" t="s">
        <v>212</v>
      </c>
      <c r="E8" s="321" t="s">
        <v>63</v>
      </c>
      <c r="F8" s="322"/>
      <c r="G8" s="323"/>
      <c r="H8" s="324" t="s">
        <v>64</v>
      </c>
      <c r="I8" s="321" t="s">
        <v>428</v>
      </c>
      <c r="J8" s="322"/>
      <c r="K8" s="119" t="s">
        <v>429</v>
      </c>
    </row>
    <row r="9" spans="1:11" s="184" customFormat="1" ht="33.75" customHeight="1" x14ac:dyDescent="0.25">
      <c r="A9" s="320"/>
      <c r="B9" s="325"/>
      <c r="C9" s="325"/>
      <c r="D9" s="325"/>
      <c r="E9" s="119" t="s">
        <v>60</v>
      </c>
      <c r="F9" s="119" t="s">
        <v>62</v>
      </c>
      <c r="G9" s="119" t="s">
        <v>61</v>
      </c>
      <c r="H9" s="325"/>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2022-12-07T03:35:38Z</cp:lastPrinted>
  <dcterms:created xsi:type="dcterms:W3CDTF">2015-06-05T18:19:34Z</dcterms:created>
  <dcterms:modified xsi:type="dcterms:W3CDTF">2023-01-30T09:31:16Z</dcterms:modified>
  <cp:category>Формы;Закупочная документация</cp:category>
</cp:coreProperties>
</file>